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0"/>
  </bookViews>
  <sheets>
    <sheet name="Zadanie" sheetId="1" r:id="rId1"/>
  </sheets>
  <definedNames>
    <definedName name="fakt1R">#REF!</definedName>
    <definedName name="_xlnm.Print_Titles" localSheetId="0">'Zadanie'!$8:$10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<sst xmlns="http://schemas.openxmlformats.org/spreadsheetml/2006/main" count="376" uniqueCount="203">
  <si>
    <t>a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</si>
  <si>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</si>
  <si>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</si>
  <si>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</si>
  <si>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</si>
  <si>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</si>
  <si>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</si>
  <si>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</si>
  <si>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</si>
  <si>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</si>
  <si>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</si>
  <si>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</si>
  <si>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</si>
  <si>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</si>
  <si>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</si>
  <si>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</si>
  <si>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</si>
  <si>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</si>
  <si>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</si>
  <si>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</si>
  <si>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</si>
  <si>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</si>
  <si>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</si>
  <si>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</si>
  <si>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</si>
  <si>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</si>
  <si>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</si>
  <si>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</si>
  <si>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</si>
  <si>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</si>
  <si>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</si>
  <si>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</si>
  <si>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</si>
  <si>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</si>
  <si>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</si>
  <si>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</si>
  <si>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</si>
  <si>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</si>
  <si>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</si>
  <si>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</si>
  <si>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</si>
  <si>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</si>
  <si>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</si>
  <si>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</si>
  <si>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</si>
  <si>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</si>
  <si>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</si>
  <si>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</si>
  <si>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</si>
  <si>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</si>
  <si>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</si>
  <si>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</si>
  <si>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</si>
  <si>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</si>
  <si>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OBEC DRIENICA, DRIENICA 168</t>
  </si>
  <si>
    <t xml:space="preserve">JKSO : </t>
  </si>
  <si>
    <t>Objekt :SO 01 Multifunkčné ihrisko</t>
  </si>
  <si>
    <t>Ceny</t>
  </si>
  <si>
    <t>PRÁCE A DODÁVKY HSV</t>
  </si>
  <si>
    <t>1 - ZEMNE PRÁCE</t>
  </si>
  <si>
    <t>001</t>
  </si>
  <si>
    <t xml:space="preserve">12220-1101   </t>
  </si>
  <si>
    <t xml:space="preserve">Odkopávky a prekopávky nezapaž. v horn. tr. 3 do 100 m3                                                                 </t>
  </si>
  <si>
    <t xml:space="preserve">m3      </t>
  </si>
  <si>
    <t xml:space="preserve">                    </t>
  </si>
  <si>
    <t>45.11.21</t>
  </si>
  <si>
    <t>272</t>
  </si>
  <si>
    <t xml:space="preserve">13220-1101   </t>
  </si>
  <si>
    <t xml:space="preserve">Hĺbenie rýh šírka do 60 cm v horn. tr. 3 do 100 m3                                                                      </t>
  </si>
  <si>
    <t>oporny mur'  13.82*0.30*0.55 =   2.280</t>
  </si>
  <si>
    <t xml:space="preserve">13320-1101   </t>
  </si>
  <si>
    <t xml:space="preserve">Hĺbenie šachiet v horn. tr. 3 do 100 m3                                                                                 </t>
  </si>
  <si>
    <t>0.50*0.50*0.105*31 =   0.814</t>
  </si>
  <si>
    <t>0.60*0.50*0.855*4+1.00*0.50*0.105*4 =   1.236</t>
  </si>
  <si>
    <t>0.80*1.00*0.405*2 =   0.648</t>
  </si>
  <si>
    <t>stoziar osvetl'  0.60*0.60*1.40 =   0.504</t>
  </si>
  <si>
    <t xml:space="preserve">16220-1102   </t>
  </si>
  <si>
    <t xml:space="preserve">Vodorovné premiestnenie výkopu do 50 m horn. tr. 1-4                                                                    </t>
  </si>
  <si>
    <t>45.11.24</t>
  </si>
  <si>
    <t>42.56+2.28+3.202 =   48.042</t>
  </si>
  <si>
    <t xml:space="preserve">17120-1201   </t>
  </si>
  <si>
    <t xml:space="preserve">Uloženie sypaniny na skládku                                                                                            </t>
  </si>
  <si>
    <t xml:space="preserve">1 - ZEMNE PRÁCE  spolu: </t>
  </si>
  <si>
    <t>2 - ZÁKLADY</t>
  </si>
  <si>
    <t>011</t>
  </si>
  <si>
    <t xml:space="preserve">27431-3611   </t>
  </si>
  <si>
    <t xml:space="preserve">Základové pásy z betónu prostého tr. C16/20                                                                             </t>
  </si>
  <si>
    <t>45.25.32</t>
  </si>
  <si>
    <t>oporny mur'  13.82*0.30*0.25*1.05 =   1.088</t>
  </si>
  <si>
    <t xml:space="preserve">27532-1411   </t>
  </si>
  <si>
    <t xml:space="preserve">Základové pätky zo železobetónu tr. C25/30                                                                              </t>
  </si>
  <si>
    <t xml:space="preserve">osvetlenie                                                                     </t>
  </si>
  <si>
    <t>0.60*0.50*1.18*4 =   1.416</t>
  </si>
  <si>
    <t xml:space="preserve">mantinel'                                                                      </t>
  </si>
  <si>
    <t>0.50*0.50*0.43*31+1.00*0.50*0.43*4 =   4.193</t>
  </si>
  <si>
    <t>volejbal'  0.80*1.00*0.73*2 =   1.168</t>
  </si>
  <si>
    <t>7.281*0.05 =   0.364</t>
  </si>
  <si>
    <t xml:space="preserve">27535-1215   </t>
  </si>
  <si>
    <t xml:space="preserve">Debnenie základových pätiek zhotovenie                                                                                  </t>
  </si>
  <si>
    <t xml:space="preserve">m2      </t>
  </si>
  <si>
    <t>(0.60+0.50)*2*0.35*4 =   3.080</t>
  </si>
  <si>
    <t>(0.50+0.50)*2*0.35*31+(1.00+0.50)*2*0.35*4 =   25.900</t>
  </si>
  <si>
    <t>(0.80+1.00)*2*0.35*2 =   2.520</t>
  </si>
  <si>
    <t xml:space="preserve">27535-1216   </t>
  </si>
  <si>
    <t xml:space="preserve">Debnenie základových pätiek odstránenie                                                                                 </t>
  </si>
  <si>
    <t>015</t>
  </si>
  <si>
    <t xml:space="preserve">27535-3121   </t>
  </si>
  <si>
    <t xml:space="preserve">Debnenie kotev. otvorov v zákl. pätkách 0,02-0,05 m2, hl. do 0,5 m   /volejbal stlpy/                                   </t>
  </si>
  <si>
    <t xml:space="preserve">kus     </t>
  </si>
  <si>
    <t xml:space="preserve">27536-1821   </t>
  </si>
  <si>
    <t xml:space="preserve">Výstuž základových pätiek BSt 500 (10505)                                                                               </t>
  </si>
  <si>
    <t xml:space="preserve">t       </t>
  </si>
  <si>
    <t xml:space="preserve">27911-3134   </t>
  </si>
  <si>
    <t xml:space="preserve">Základový múr hr. do 30 cm z tvárnic strateného debnenia vr. výplne, betón C16/20                                       </t>
  </si>
  <si>
    <t>45.25.21</t>
  </si>
  <si>
    <t>oporny mur'    5.00*0.20 =   1.000</t>
  </si>
  <si>
    <t xml:space="preserve">27936-1821   </t>
  </si>
  <si>
    <t xml:space="preserve">Výstuž základových múrov BSt 500 (10505)  /do salov tv/                                                                 </t>
  </si>
  <si>
    <t xml:space="preserve">2 - ZÁKLADY  spolu: </t>
  </si>
  <si>
    <t>5 - KOMUNIKÁCIE</t>
  </si>
  <si>
    <t>221</t>
  </si>
  <si>
    <t xml:space="preserve">56480-1111   </t>
  </si>
  <si>
    <t xml:space="preserve">Podklad zo štrkodrte fr 0-4 mm hr. 30 mm                                                                                </t>
  </si>
  <si>
    <t>45.23.11</t>
  </si>
  <si>
    <t>18.95*27.78 =   526.431</t>
  </si>
  <si>
    <t xml:space="preserve">56481-1113   </t>
  </si>
  <si>
    <t xml:space="preserve">Podklad zo štrkodrte fr 0-32 mm hr. 70 mm                                                                               </t>
  </si>
  <si>
    <t xml:space="preserve">56486-1114   </t>
  </si>
  <si>
    <t xml:space="preserve">Podklad zo štrkodrte fr 32-64 mm hr. 150-300mm                                                                          </t>
  </si>
  <si>
    <t xml:space="preserve">5 - KOMUNIKÁCIE  spolu: </t>
  </si>
  <si>
    <t>6 - ÚPRAVY POVRCHOV, PODLAHY, VÝPLNE</t>
  </si>
  <si>
    <t xml:space="preserve">63192-5820   </t>
  </si>
  <si>
    <t xml:space="preserve">Podlaha z vláknobetónu z oc. vlák. DRAMIX RL45/50-BN tr. C25/30 hr. 17 cm,vr dilatacie                                  </t>
  </si>
  <si>
    <t>28.08*19.25 =   540.540</t>
  </si>
  <si>
    <t>op mur'  (28.08+18.65+1.96)*0.30 =   14.607</t>
  </si>
  <si>
    <t xml:space="preserve">63248-1213   </t>
  </si>
  <si>
    <t xml:space="preserve">Separačná vrstva z PE fólie                                                                                             </t>
  </si>
  <si>
    <t xml:space="preserve">  .  .  </t>
  </si>
  <si>
    <t xml:space="preserve">63311-31122  </t>
  </si>
  <si>
    <t xml:space="preserve">Povrchová úprava priemyslových podláh vsypovou zmesou SIKA PANBEX F2 3,5kg/m2                                           </t>
  </si>
  <si>
    <t>19.25*28.08 =   540.540</t>
  </si>
  <si>
    <t xml:space="preserve">6 - ÚPRAVY POVRCHOV, PODLAHY, VÝPLNE  spolu: </t>
  </si>
  <si>
    <t>9 - OSTATNÉ KONŠTRUKCIE A PRÁCE</t>
  </si>
  <si>
    <t>014</t>
  </si>
  <si>
    <t xml:space="preserve">95290-2116.2 </t>
  </si>
  <si>
    <t xml:space="preserve">Uprava vstupu do exist studne-uprava povrch dosky studne a osadenie poklopu 600x600,vr utesnenia pruznym tmelom         </t>
  </si>
  <si>
    <t xml:space="preserve">kompl   </t>
  </si>
  <si>
    <t>45.45.13</t>
  </si>
  <si>
    <t xml:space="preserve">99822-4111   </t>
  </si>
  <si>
    <t xml:space="preserve">Presun hmôt pre pozemné komunikácie, kryt betónový                                                                      </t>
  </si>
  <si>
    <t>45.23.12</t>
  </si>
  <si>
    <t xml:space="preserve">9 - OSTATNÉ KONŠTRUKCIE A PRÁCE  spolu: </t>
  </si>
  <si>
    <t xml:space="preserve">PRÁCE A DODÁVKY HSV  spolu: </t>
  </si>
  <si>
    <t>PRÁCE A DODÁVKY PSV</t>
  </si>
  <si>
    <t>767 - Konštrukcie doplnk. kovové stavebné</t>
  </si>
  <si>
    <t>767</t>
  </si>
  <si>
    <t xml:space="preserve">76700-00261  </t>
  </si>
  <si>
    <t xml:space="preserve">M+D Zabradlie ocelove pozinkovane v.1,3m                                                                                </t>
  </si>
  <si>
    <t xml:space="preserve">m       </t>
  </si>
  <si>
    <t>I</t>
  </si>
  <si>
    <t>45.42.12</t>
  </si>
  <si>
    <t>Z'  30.0 =   30.000</t>
  </si>
  <si>
    <t xml:space="preserve">76799-5104   </t>
  </si>
  <si>
    <t xml:space="preserve">Montáž atypických stavebných doplnk. konštrukcií do 50 kg                                                               </t>
  </si>
  <si>
    <t xml:space="preserve">kg      </t>
  </si>
  <si>
    <t>M,V kotviaca konstr mantinelov'  30.0*22+43.0*2 =   746.000</t>
  </si>
  <si>
    <t>N nastavec na stlp'  15.0*2 =   30.000</t>
  </si>
  <si>
    <t>MAT</t>
  </si>
  <si>
    <t xml:space="preserve">553 000011   </t>
  </si>
  <si>
    <t xml:space="preserve">Oceľové konštrukcie                                                                                                     </t>
  </si>
  <si>
    <t>28.11.23</t>
  </si>
  <si>
    <t xml:space="preserve">99876-7201   </t>
  </si>
  <si>
    <t xml:space="preserve">Presun hmôt pre kovové stav. doplnk. konštr. v objektoch výšky do 6 m                                                   </t>
  </si>
  <si>
    <t xml:space="preserve">%       </t>
  </si>
  <si>
    <t xml:space="preserve">767 - Konštrukcie doplnk. kovové stavebné  spolu: </t>
  </si>
  <si>
    <t>783 - Nátery</t>
  </si>
  <si>
    <t>783</t>
  </si>
  <si>
    <t xml:space="preserve">78322-5602   </t>
  </si>
  <si>
    <t xml:space="preserve">Nátery kov. stav. doplnk. - ziarovo pozinkovanie                                                                        </t>
  </si>
  <si>
    <t>45.44.21</t>
  </si>
  <si>
    <t>M,V,N ocel konstr'  776.0*0.065 =   50.440</t>
  </si>
  <si>
    <t xml:space="preserve">783 - Nátery  spolu: </t>
  </si>
  <si>
    <t>79 - OSTATNÉ KONŠTRUKCIE A PRÁCE PSV</t>
  </si>
  <si>
    <t>791</t>
  </si>
  <si>
    <t xml:space="preserve">79000-51281  </t>
  </si>
  <si>
    <t xml:space="preserve">M+D Mantinel s doskou z vysoko odolneho PE-HD hr 10mm s UV stabilizaciou                                                </t>
  </si>
  <si>
    <t>45.34.32</t>
  </si>
  <si>
    <t xml:space="preserve">79000-5129   </t>
  </si>
  <si>
    <t xml:space="preserve">M+D Ochranne siete                                                                                                      </t>
  </si>
  <si>
    <t xml:space="preserve">79000-51291  </t>
  </si>
  <si>
    <t xml:space="preserve">M+D Brana velka s 4,0m                                                                                                  </t>
  </si>
  <si>
    <t xml:space="preserve">79000-51292  </t>
  </si>
  <si>
    <t xml:space="preserve">M+D Brana mala na hokej                                                                                                 </t>
  </si>
  <si>
    <t xml:space="preserve">79000-51293  </t>
  </si>
  <si>
    <t xml:space="preserve">M+D Stlpy na volejbal a siet                                                                                            </t>
  </si>
  <si>
    <t xml:space="preserve">set     </t>
  </si>
  <si>
    <t xml:space="preserve">79 - OSTATNÉ KONŠTRUKCIE A PRÁCE PSV  spolu: </t>
  </si>
  <si>
    <t xml:space="preserve">PRÁCE A DODÁVKY PSV  spolu: </t>
  </si>
  <si>
    <t>Za rozpočet celkom</t>
  </si>
  <si>
    <t>Projektant:</t>
  </si>
  <si>
    <t xml:space="preserve">Spracoval:                       </t>
  </si>
  <si>
    <t>Stavba :DRIENICA, IHRISKO A AMFITEÁTER</t>
  </si>
  <si>
    <t xml:space="preserve">Dátum: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</si>
</sst>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23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 quotePrefix="1">
      <alignment vertical="top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140625" style="29" customWidth="1"/>
    <col min="2" max="2" width="5.00390625" style="30" customWidth="1"/>
    <col min="3" max="3" width="13.00390625" style="31" customWidth="1"/>
    <col min="4" max="4" width="35.7109375" style="38" customWidth="1"/>
    <col min="5" max="5" width="10.7109375" style="33" customWidth="1"/>
    <col min="6" max="6" width="5.28125" style="32" customWidth="1"/>
    <col min="7" max="7" width="9.7109375" style="34" customWidth="1"/>
    <col min="8" max="9" width="9.7109375" style="34" hidden="1" customWidth="1"/>
    <col min="10" max="10" width="10.7109375" style="34" customWidth="1"/>
    <col min="11" max="11" width="7.421875" style="35" hidden="1" customWidth="1"/>
    <col min="12" max="12" width="8.28125" style="35" hidden="1" customWidth="1"/>
    <col min="13" max="13" width="9.140625" style="33" hidden="1" customWidth="1"/>
    <col min="14" max="14" width="7.00390625" style="33" hidden="1" customWidth="1"/>
    <col min="15" max="15" width="3.57421875" style="32" customWidth="1"/>
    <col min="16" max="16" width="12.7109375" style="32" hidden="1" customWidth="1"/>
    <col min="17" max="19" width="13.28125" style="33" hidden="1" customWidth="1"/>
    <col min="20" max="20" width="10.57421875" style="36" hidden="1" customWidth="1"/>
    <col min="21" max="21" width="10.28125" style="36" hidden="1" customWidth="1"/>
    <col min="22" max="22" width="5.7109375" style="36" hidden="1" customWidth="1"/>
    <col min="23" max="23" width="9.140625" style="37" customWidth="1"/>
    <col min="24" max="25" width="5.7109375" style="32" customWidth="1"/>
    <col min="26" max="26" width="6.57421875" style="32" customWidth="1"/>
    <col min="27" max="27" width="24.8515625" style="32" customWidth="1"/>
    <col min="28" max="28" width="4.28125" style="32" customWidth="1"/>
    <col min="29" max="29" width="8.28125" style="32" customWidth="1"/>
    <col min="30" max="30" width="8.7109375" style="32" customWidth="1"/>
    <col min="31" max="34" width="9.140625" style="32" customWidth="1"/>
    <col min="35" max="16384" width="9.140625" style="1" customWidth="1"/>
  </cols>
  <sheetData>
    <row r="1" spans="1:34" ht="12.75">
      <c r="A1" s="19" t="s">
        <v>54</v>
      </c>
      <c r="B1" s="1"/>
      <c r="C1" s="1"/>
      <c r="D1" s="1"/>
      <c r="E1" s="19" t="s">
        <v>200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9" t="s">
        <v>2</v>
      </c>
      <c r="AA1" s="39" t="s">
        <v>3</v>
      </c>
      <c r="AB1" s="39" t="s">
        <v>4</v>
      </c>
      <c r="AC1" s="39" t="s">
        <v>5</v>
      </c>
      <c r="AD1" s="39" t="s">
        <v>6</v>
      </c>
      <c r="AE1" s="1"/>
      <c r="AF1" s="1"/>
      <c r="AG1" s="1"/>
      <c r="AH1" s="1"/>
    </row>
    <row r="2" spans="1:34" ht="12.75">
      <c r="A2" s="19" t="s">
        <v>199</v>
      </c>
      <c r="B2" s="1"/>
      <c r="C2" s="1"/>
      <c r="D2" s="1"/>
      <c r="E2" s="19" t="s">
        <v>55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9" t="s">
        <v>7</v>
      </c>
      <c r="AA2" s="40" t="s">
        <v>24</v>
      </c>
      <c r="AB2" s="40" t="s">
        <v>8</v>
      </c>
      <c r="AC2" s="40"/>
      <c r="AD2" s="41"/>
      <c r="AE2" s="1"/>
      <c r="AF2" s="1"/>
      <c r="AG2" s="1"/>
      <c r="AH2" s="1"/>
    </row>
    <row r="3" spans="1:34" ht="12.75">
      <c r="A3" s="19" t="s">
        <v>17</v>
      </c>
      <c r="B3" s="1"/>
      <c r="C3" s="1"/>
      <c r="D3" s="1"/>
      <c r="E3" s="19" t="s">
        <v>202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9" t="s">
        <v>9</v>
      </c>
      <c r="AA3" s="40" t="s">
        <v>25</v>
      </c>
      <c r="AB3" s="40" t="s">
        <v>8</v>
      </c>
      <c r="AC3" s="40" t="s">
        <v>10</v>
      </c>
      <c r="AD3" s="41" t="s">
        <v>11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9" t="s">
        <v>12</v>
      </c>
      <c r="AA4" s="40" t="s">
        <v>26</v>
      </c>
      <c r="AB4" s="40" t="s">
        <v>8</v>
      </c>
      <c r="AC4" s="40"/>
      <c r="AD4" s="41"/>
      <c r="AE4" s="1"/>
      <c r="AF4" s="1"/>
      <c r="AG4" s="1"/>
      <c r="AH4" s="1"/>
    </row>
    <row r="5" spans="1:34" ht="12.75">
      <c r="A5" s="19" t="s">
        <v>201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9" t="s">
        <v>13</v>
      </c>
      <c r="AA5" s="40" t="s">
        <v>25</v>
      </c>
      <c r="AB5" s="40" t="s">
        <v>8</v>
      </c>
      <c r="AC5" s="40" t="s">
        <v>10</v>
      </c>
      <c r="AD5" s="41" t="s">
        <v>11</v>
      </c>
      <c r="AE5" s="1"/>
      <c r="AF5" s="1"/>
      <c r="AG5" s="1"/>
      <c r="AH5" s="1"/>
    </row>
    <row r="6" spans="1:34" ht="12.75">
      <c r="A6" s="19" t="s">
        <v>56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1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27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32</v>
      </c>
      <c r="G9" s="10" t="s">
        <v>33</v>
      </c>
      <c r="H9" s="10" t="s">
        <v>14</v>
      </c>
      <c r="I9" s="10" t="s">
        <v>18</v>
      </c>
      <c r="J9" s="10" t="s">
        <v>19</v>
      </c>
      <c r="K9" s="11" t="s">
        <v>20</v>
      </c>
      <c r="L9" s="12"/>
      <c r="M9" s="13" t="s">
        <v>21</v>
      </c>
      <c r="N9" s="12"/>
      <c r="O9" s="20" t="s">
        <v>1</v>
      </c>
      <c r="P9" s="21" t="s">
        <v>34</v>
      </c>
      <c r="Q9" s="22" t="s">
        <v>31</v>
      </c>
      <c r="R9" s="22" t="s">
        <v>31</v>
      </c>
      <c r="S9" s="23" t="s">
        <v>31</v>
      </c>
      <c r="T9" s="27" t="s">
        <v>35</v>
      </c>
      <c r="U9" s="27" t="s">
        <v>36</v>
      </c>
      <c r="V9" s="27" t="s">
        <v>37</v>
      </c>
      <c r="W9" s="28" t="s">
        <v>23</v>
      </c>
      <c r="X9" s="28" t="s">
        <v>38</v>
      </c>
      <c r="Y9" s="28" t="s">
        <v>39</v>
      </c>
      <c r="Z9" s="1"/>
      <c r="AA9" s="1"/>
      <c r="AB9" s="1" t="s">
        <v>37</v>
      </c>
      <c r="AC9" s="1"/>
      <c r="AD9" s="1"/>
      <c r="AE9" s="1"/>
      <c r="AF9" s="1"/>
      <c r="AG9" s="1"/>
      <c r="AH9" s="1"/>
    </row>
    <row r="10" spans="1:34" ht="13.5" thickBot="1">
      <c r="A10" s="14" t="s">
        <v>40</v>
      </c>
      <c r="B10" s="15" t="s">
        <v>41</v>
      </c>
      <c r="C10" s="16"/>
      <c r="D10" s="15" t="s">
        <v>42</v>
      </c>
      <c r="E10" s="15" t="s">
        <v>43</v>
      </c>
      <c r="F10" s="15" t="s">
        <v>44</v>
      </c>
      <c r="G10" s="15" t="s">
        <v>45</v>
      </c>
      <c r="H10" s="15" t="s">
        <v>46</v>
      </c>
      <c r="I10" s="15" t="s">
        <v>22</v>
      </c>
      <c r="J10" s="15"/>
      <c r="K10" s="15" t="s">
        <v>33</v>
      </c>
      <c r="L10" s="15" t="s">
        <v>19</v>
      </c>
      <c r="M10" s="17" t="s">
        <v>33</v>
      </c>
      <c r="N10" s="15" t="s">
        <v>19</v>
      </c>
      <c r="O10" s="18" t="s">
        <v>47</v>
      </c>
      <c r="P10" s="24"/>
      <c r="Q10" s="25" t="s">
        <v>48</v>
      </c>
      <c r="R10" s="25" t="s">
        <v>49</v>
      </c>
      <c r="S10" s="26" t="s">
        <v>50</v>
      </c>
      <c r="T10" s="27" t="s">
        <v>51</v>
      </c>
      <c r="U10" s="27" t="s">
        <v>52</v>
      </c>
      <c r="V10" s="27" t="s">
        <v>53</v>
      </c>
      <c r="W10" s="28"/>
      <c r="X10" s="1"/>
      <c r="Y10" s="1"/>
      <c r="Z10" s="1"/>
      <c r="AA10" s="1"/>
      <c r="AB10" s="1" t="s">
        <v>57</v>
      </c>
      <c r="AC10" s="1"/>
      <c r="AD10" s="1"/>
      <c r="AE10" s="1"/>
      <c r="AF10" s="1"/>
      <c r="AG10" s="1"/>
      <c r="AH10" s="1"/>
    </row>
    <row r="11" ht="13.5" thickTop="1"/>
    <row r="12" ht="12.75">
      <c r="B12" s="42" t="s">
        <v>58</v>
      </c>
    </row>
    <row r="13" ht="12.75">
      <c r="B13" s="31" t="s">
        <v>59</v>
      </c>
    </row>
    <row r="14" spans="1:28" ht="25.5">
      <c r="A14" s="29">
        <v>1</v>
      </c>
      <c r="B14" s="30" t="s">
        <v>60</v>
      </c>
      <c r="C14" s="31" t="s">
        <v>61</v>
      </c>
      <c r="D14" s="38" t="s">
        <v>62</v>
      </c>
      <c r="E14" s="33">
        <v>42.5</v>
      </c>
      <c r="F14" s="32" t="s">
        <v>63</v>
      </c>
      <c r="H14" s="34">
        <f>ROUND(E14*G14,2)</f>
        <v>0</v>
      </c>
      <c r="J14" s="34">
        <f>ROUND(E14*G14,2)</f>
        <v>0</v>
      </c>
      <c r="P14" s="32" t="s">
        <v>64</v>
      </c>
      <c r="V14" s="36" t="s">
        <v>16</v>
      </c>
      <c r="Z14" s="32" t="s">
        <v>65</v>
      </c>
      <c r="AA14" s="32">
        <v>102040002001</v>
      </c>
      <c r="AB14" s="32">
        <v>1</v>
      </c>
    </row>
    <row r="15" spans="1:28" ht="12.75">
      <c r="A15" s="29">
        <v>2</v>
      </c>
      <c r="B15" s="30" t="s">
        <v>66</v>
      </c>
      <c r="C15" s="31" t="s">
        <v>67</v>
      </c>
      <c r="D15" s="38" t="s">
        <v>68</v>
      </c>
      <c r="E15" s="33">
        <v>2.28</v>
      </c>
      <c r="F15" s="32" t="s">
        <v>63</v>
      </c>
      <c r="H15" s="34">
        <f>ROUND(E15*G15,2)</f>
        <v>0</v>
      </c>
      <c r="J15" s="34">
        <f>ROUND(E15*G15,2)</f>
        <v>0</v>
      </c>
      <c r="P15" s="32" t="s">
        <v>64</v>
      </c>
      <c r="V15" s="36" t="s">
        <v>16</v>
      </c>
      <c r="Z15" s="32" t="s">
        <v>65</v>
      </c>
      <c r="AA15" s="32">
        <v>103020102001</v>
      </c>
      <c r="AB15" s="32">
        <v>1</v>
      </c>
    </row>
    <row r="16" spans="4:22" ht="12.75">
      <c r="D16" s="43" t="s">
        <v>69</v>
      </c>
      <c r="V16" s="36" t="s">
        <v>0</v>
      </c>
    </row>
    <row r="17" spans="1:28" ht="12.75">
      <c r="A17" s="29">
        <v>3</v>
      </c>
      <c r="B17" s="30" t="s">
        <v>66</v>
      </c>
      <c r="C17" s="31" t="s">
        <v>70</v>
      </c>
      <c r="D17" s="38" t="s">
        <v>71</v>
      </c>
      <c r="E17" s="33">
        <v>3.202</v>
      </c>
      <c r="F17" s="32" t="s">
        <v>63</v>
      </c>
      <c r="H17" s="34">
        <f>ROUND(E17*G17,2)</f>
        <v>0</v>
      </c>
      <c r="J17" s="34">
        <f>ROUND(E17*G17,2)</f>
        <v>0</v>
      </c>
      <c r="P17" s="32" t="s">
        <v>64</v>
      </c>
      <c r="V17" s="36" t="s">
        <v>16</v>
      </c>
      <c r="Z17" s="32" t="s">
        <v>65</v>
      </c>
      <c r="AA17" s="32">
        <v>103030202001</v>
      </c>
      <c r="AB17" s="32">
        <v>1</v>
      </c>
    </row>
    <row r="18" spans="4:22" ht="12.75">
      <c r="D18" s="38" t="s">
        <v>72</v>
      </c>
      <c r="V18" s="36" t="s">
        <v>0</v>
      </c>
    </row>
    <row r="19" spans="4:22" ht="12.75">
      <c r="D19" s="38" t="s">
        <v>73</v>
      </c>
      <c r="V19" s="36" t="s">
        <v>0</v>
      </c>
    </row>
    <row r="20" spans="4:22" ht="12.75">
      <c r="D20" s="38" t="s">
        <v>74</v>
      </c>
      <c r="V20" s="36" t="s">
        <v>0</v>
      </c>
    </row>
    <row r="21" spans="4:22" ht="12.75">
      <c r="D21" s="43" t="s">
        <v>75</v>
      </c>
      <c r="V21" s="36" t="s">
        <v>0</v>
      </c>
    </row>
    <row r="22" spans="1:28" ht="12.75">
      <c r="A22" s="29">
        <v>4</v>
      </c>
      <c r="B22" s="30" t="s">
        <v>66</v>
      </c>
      <c r="C22" s="31" t="s">
        <v>76</v>
      </c>
      <c r="D22" s="38" t="s">
        <v>77</v>
      </c>
      <c r="E22" s="33">
        <v>48.042</v>
      </c>
      <c r="F22" s="32" t="s">
        <v>63</v>
      </c>
      <c r="H22" s="34">
        <f>ROUND(E22*G22,2)</f>
        <v>0</v>
      </c>
      <c r="J22" s="34">
        <f>ROUND(E22*G22,2)</f>
        <v>0</v>
      </c>
      <c r="P22" s="32" t="s">
        <v>64</v>
      </c>
      <c r="V22" s="36" t="s">
        <v>16</v>
      </c>
      <c r="Z22" s="32" t="s">
        <v>78</v>
      </c>
      <c r="AA22" s="32">
        <v>106020101002</v>
      </c>
      <c r="AB22" s="32">
        <v>1</v>
      </c>
    </row>
    <row r="23" spans="4:22" ht="12.75">
      <c r="D23" s="38" t="s">
        <v>79</v>
      </c>
      <c r="V23" s="36" t="s">
        <v>0</v>
      </c>
    </row>
    <row r="24" spans="1:28" ht="12.75">
      <c r="A24" s="29">
        <v>5</v>
      </c>
      <c r="B24" s="30" t="s">
        <v>66</v>
      </c>
      <c r="C24" s="31" t="s">
        <v>80</v>
      </c>
      <c r="D24" s="38" t="s">
        <v>81</v>
      </c>
      <c r="E24" s="33">
        <v>48.042</v>
      </c>
      <c r="F24" s="32" t="s">
        <v>63</v>
      </c>
      <c r="H24" s="34">
        <f>ROUND(E24*G24,2)</f>
        <v>0</v>
      </c>
      <c r="J24" s="34">
        <f>ROUND(E24*G24,2)</f>
        <v>0</v>
      </c>
      <c r="P24" s="32" t="s">
        <v>64</v>
      </c>
      <c r="V24" s="36" t="s">
        <v>16</v>
      </c>
      <c r="Z24" s="32" t="s">
        <v>78</v>
      </c>
      <c r="AA24" s="32">
        <v>104010007001</v>
      </c>
      <c r="AB24" s="32">
        <v>1</v>
      </c>
    </row>
    <row r="25" spans="4:23" ht="12.75">
      <c r="D25" s="44" t="s">
        <v>82</v>
      </c>
      <c r="E25" s="45">
        <f>J25</f>
        <v>0</v>
      </c>
      <c r="H25" s="45">
        <f>SUM(H12:H24)</f>
        <v>0</v>
      </c>
      <c r="I25" s="45">
        <f>SUM(I12:I24)</f>
        <v>0</v>
      </c>
      <c r="J25" s="45">
        <f>SUM(J12:J24)</f>
        <v>0</v>
      </c>
      <c r="L25" s="46">
        <f>SUM(L12:L24)</f>
        <v>0</v>
      </c>
      <c r="N25" s="47">
        <f>SUM(N12:N24)</f>
        <v>0</v>
      </c>
      <c r="W25" s="37">
        <f>SUM(W12:W24)</f>
        <v>0</v>
      </c>
    </row>
    <row r="27" ht="12.75">
      <c r="B27" s="31" t="s">
        <v>83</v>
      </c>
    </row>
    <row r="28" spans="1:28" ht="12.75">
      <c r="A28" s="29">
        <v>6</v>
      </c>
      <c r="B28" s="30" t="s">
        <v>84</v>
      </c>
      <c r="C28" s="31" t="s">
        <v>85</v>
      </c>
      <c r="D28" s="38" t="s">
        <v>86</v>
      </c>
      <c r="E28" s="33">
        <v>1.088</v>
      </c>
      <c r="F28" s="32" t="s">
        <v>63</v>
      </c>
      <c r="H28" s="34">
        <f>ROUND(E28*G28,2)</f>
        <v>0</v>
      </c>
      <c r="J28" s="34">
        <f>ROUND(E28*G28,2)</f>
        <v>0</v>
      </c>
      <c r="K28" s="35">
        <v>2.41931</v>
      </c>
      <c r="L28" s="35">
        <f>E28*K28</f>
        <v>2.63220928</v>
      </c>
      <c r="P28" s="32" t="s">
        <v>64</v>
      </c>
      <c r="V28" s="36" t="s">
        <v>16</v>
      </c>
      <c r="Z28" s="32" t="s">
        <v>87</v>
      </c>
      <c r="AA28" s="32">
        <v>1101010104001</v>
      </c>
      <c r="AB28" s="32">
        <v>7</v>
      </c>
    </row>
    <row r="29" spans="4:22" ht="12.75">
      <c r="D29" s="43" t="s">
        <v>88</v>
      </c>
      <c r="V29" s="36" t="s">
        <v>0</v>
      </c>
    </row>
    <row r="30" spans="1:28" ht="12.75">
      <c r="A30" s="29">
        <v>7</v>
      </c>
      <c r="B30" s="30" t="s">
        <v>84</v>
      </c>
      <c r="C30" s="31" t="s">
        <v>89</v>
      </c>
      <c r="D30" s="38" t="s">
        <v>90</v>
      </c>
      <c r="E30" s="33">
        <v>7.645</v>
      </c>
      <c r="F30" s="32" t="s">
        <v>63</v>
      </c>
      <c r="H30" s="34">
        <f>ROUND(E30*G30,2)</f>
        <v>0</v>
      </c>
      <c r="J30" s="34">
        <f>ROUND(E30*G30,2)</f>
        <v>0</v>
      </c>
      <c r="K30" s="35">
        <v>2.23706</v>
      </c>
      <c r="L30" s="35">
        <f>E30*K30</f>
        <v>17.1023237</v>
      </c>
      <c r="P30" s="32" t="s">
        <v>64</v>
      </c>
      <c r="V30" s="36" t="s">
        <v>16</v>
      </c>
      <c r="Z30" s="32" t="s">
        <v>87</v>
      </c>
      <c r="AA30" s="32" t="s">
        <v>64</v>
      </c>
      <c r="AB30" s="32">
        <v>7</v>
      </c>
    </row>
    <row r="31" spans="4:22" ht="12.75">
      <c r="D31" s="43" t="s">
        <v>91</v>
      </c>
      <c r="V31" s="36" t="s">
        <v>0</v>
      </c>
    </row>
    <row r="32" spans="4:22" ht="12.75">
      <c r="D32" s="38" t="s">
        <v>92</v>
      </c>
      <c r="V32" s="36" t="s">
        <v>0</v>
      </c>
    </row>
    <row r="33" spans="4:22" ht="12.75">
      <c r="D33" s="43" t="s">
        <v>93</v>
      </c>
      <c r="V33" s="36" t="s">
        <v>0</v>
      </c>
    </row>
    <row r="34" spans="4:22" ht="12.75">
      <c r="D34" s="38" t="s">
        <v>94</v>
      </c>
      <c r="V34" s="36" t="s">
        <v>0</v>
      </c>
    </row>
    <row r="35" spans="4:22" ht="12.75">
      <c r="D35" s="43" t="s">
        <v>95</v>
      </c>
      <c r="V35" s="36" t="s">
        <v>0</v>
      </c>
    </row>
    <row r="36" spans="4:22" ht="12.75">
      <c r="D36" s="43" t="s">
        <v>75</v>
      </c>
      <c r="V36" s="36" t="s">
        <v>0</v>
      </c>
    </row>
    <row r="37" spans="4:22" ht="12.75">
      <c r="D37" s="38" t="s">
        <v>96</v>
      </c>
      <c r="V37" s="36" t="s">
        <v>0</v>
      </c>
    </row>
    <row r="38" spans="1:28" ht="12.75">
      <c r="A38" s="29">
        <v>8</v>
      </c>
      <c r="B38" s="30" t="s">
        <v>84</v>
      </c>
      <c r="C38" s="31" t="s">
        <v>97</v>
      </c>
      <c r="D38" s="38" t="s">
        <v>98</v>
      </c>
      <c r="E38" s="33">
        <v>31.5</v>
      </c>
      <c r="F38" s="32" t="s">
        <v>99</v>
      </c>
      <c r="H38" s="34">
        <f>ROUND(E38*G38,2)</f>
        <v>0</v>
      </c>
      <c r="J38" s="34">
        <f>ROUND(E38*G38,2)</f>
        <v>0</v>
      </c>
      <c r="K38" s="35">
        <v>0.00223</v>
      </c>
      <c r="L38" s="35">
        <f>E38*K38</f>
        <v>0.070245</v>
      </c>
      <c r="P38" s="32" t="s">
        <v>64</v>
      </c>
      <c r="V38" s="36" t="s">
        <v>16</v>
      </c>
      <c r="Z38" s="32" t="s">
        <v>87</v>
      </c>
      <c r="AA38" s="32">
        <v>1101021201001</v>
      </c>
      <c r="AB38" s="32">
        <v>1</v>
      </c>
    </row>
    <row r="39" spans="4:22" ht="12.75">
      <c r="D39" s="38" t="s">
        <v>100</v>
      </c>
      <c r="V39" s="36" t="s">
        <v>0</v>
      </c>
    </row>
    <row r="40" spans="4:22" ht="12.75">
      <c r="D40" s="38" t="s">
        <v>101</v>
      </c>
      <c r="V40" s="36" t="s">
        <v>0</v>
      </c>
    </row>
    <row r="41" spans="4:22" ht="12.75">
      <c r="D41" s="38" t="s">
        <v>102</v>
      </c>
      <c r="V41" s="36" t="s">
        <v>0</v>
      </c>
    </row>
    <row r="42" spans="1:28" ht="12.75">
      <c r="A42" s="29">
        <v>9</v>
      </c>
      <c r="B42" s="30" t="s">
        <v>84</v>
      </c>
      <c r="C42" s="31" t="s">
        <v>103</v>
      </c>
      <c r="D42" s="38" t="s">
        <v>104</v>
      </c>
      <c r="E42" s="33">
        <v>31.5</v>
      </c>
      <c r="F42" s="32" t="s">
        <v>99</v>
      </c>
      <c r="H42" s="34">
        <f>ROUND(E42*G42,2)</f>
        <v>0</v>
      </c>
      <c r="J42" s="34">
        <f>ROUND(E42*G42,2)</f>
        <v>0</v>
      </c>
      <c r="P42" s="32" t="s">
        <v>64</v>
      </c>
      <c r="V42" s="36" t="s">
        <v>16</v>
      </c>
      <c r="Z42" s="32" t="s">
        <v>87</v>
      </c>
      <c r="AA42" s="32">
        <v>1101021201002</v>
      </c>
      <c r="AB42" s="32">
        <v>1</v>
      </c>
    </row>
    <row r="43" spans="1:28" ht="25.5">
      <c r="A43" s="29">
        <v>10</v>
      </c>
      <c r="B43" s="30" t="s">
        <v>105</v>
      </c>
      <c r="C43" s="31" t="s">
        <v>106</v>
      </c>
      <c r="D43" s="38" t="s">
        <v>107</v>
      </c>
      <c r="E43" s="33">
        <v>2</v>
      </c>
      <c r="F43" s="32" t="s">
        <v>108</v>
      </c>
      <c r="H43" s="34">
        <f>ROUND(E43*G43,2)</f>
        <v>0</v>
      </c>
      <c r="J43" s="34">
        <f>ROUND(E43*G43,2)</f>
        <v>0</v>
      </c>
      <c r="K43" s="35">
        <v>0.00016</v>
      </c>
      <c r="L43" s="35">
        <f>E43*K43</f>
        <v>0.00032</v>
      </c>
      <c r="P43" s="32" t="s">
        <v>64</v>
      </c>
      <c r="V43" s="36" t="s">
        <v>16</v>
      </c>
      <c r="Z43" s="32" t="s">
        <v>87</v>
      </c>
      <c r="AA43" s="32">
        <v>110102</v>
      </c>
      <c r="AB43" s="32">
        <v>1</v>
      </c>
    </row>
    <row r="44" spans="1:28" ht="12.75">
      <c r="A44" s="29">
        <v>11</v>
      </c>
      <c r="B44" s="30" t="s">
        <v>84</v>
      </c>
      <c r="C44" s="31" t="s">
        <v>109</v>
      </c>
      <c r="D44" s="38" t="s">
        <v>110</v>
      </c>
      <c r="E44" s="33">
        <v>0.209</v>
      </c>
      <c r="F44" s="32" t="s">
        <v>111</v>
      </c>
      <c r="H44" s="34">
        <f>ROUND(E44*G44,2)</f>
        <v>0</v>
      </c>
      <c r="J44" s="34">
        <f>ROUND(E44*G44,2)</f>
        <v>0</v>
      </c>
      <c r="K44" s="35">
        <v>1.14997</v>
      </c>
      <c r="L44" s="35">
        <f>E44*K44</f>
        <v>0.24034372999999998</v>
      </c>
      <c r="P44" s="32" t="s">
        <v>64</v>
      </c>
      <c r="V44" s="36" t="s">
        <v>16</v>
      </c>
      <c r="Z44" s="32" t="s">
        <v>87</v>
      </c>
      <c r="AA44" s="32">
        <v>1101022106001</v>
      </c>
      <c r="AB44" s="32">
        <v>1</v>
      </c>
    </row>
    <row r="45" spans="1:28" ht="25.5">
      <c r="A45" s="29">
        <v>12</v>
      </c>
      <c r="B45" s="30" t="s">
        <v>84</v>
      </c>
      <c r="C45" s="31" t="s">
        <v>112</v>
      </c>
      <c r="D45" s="38" t="s">
        <v>113</v>
      </c>
      <c r="E45" s="33">
        <v>1</v>
      </c>
      <c r="F45" s="32" t="s">
        <v>99</v>
      </c>
      <c r="H45" s="34">
        <f>ROUND(E45*G45,2)</f>
        <v>0</v>
      </c>
      <c r="J45" s="34">
        <f>ROUND(E45*G45,2)</f>
        <v>0</v>
      </c>
      <c r="K45" s="35">
        <v>0.72157</v>
      </c>
      <c r="L45" s="35">
        <f>E45*K45</f>
        <v>0.72157</v>
      </c>
      <c r="P45" s="32" t="s">
        <v>64</v>
      </c>
      <c r="V45" s="36" t="s">
        <v>16</v>
      </c>
      <c r="Z45" s="32" t="s">
        <v>114</v>
      </c>
      <c r="AA45" s="32" t="s">
        <v>64</v>
      </c>
      <c r="AB45" s="32">
        <v>1</v>
      </c>
    </row>
    <row r="46" spans="4:22" ht="12.75">
      <c r="D46" s="43" t="s">
        <v>115</v>
      </c>
      <c r="V46" s="36" t="s">
        <v>0</v>
      </c>
    </row>
    <row r="47" spans="1:28" ht="25.5">
      <c r="A47" s="29">
        <v>13</v>
      </c>
      <c r="B47" s="30" t="s">
        <v>84</v>
      </c>
      <c r="C47" s="31" t="s">
        <v>116</v>
      </c>
      <c r="D47" s="38" t="s">
        <v>117</v>
      </c>
      <c r="E47" s="33">
        <v>0.018</v>
      </c>
      <c r="F47" s="32" t="s">
        <v>111</v>
      </c>
      <c r="H47" s="34">
        <f>ROUND(E47*G47,2)</f>
        <v>0</v>
      </c>
      <c r="J47" s="34">
        <f>ROUND(E47*G47,2)</f>
        <v>0</v>
      </c>
      <c r="K47" s="35">
        <v>1.04838</v>
      </c>
      <c r="L47" s="35">
        <f>E47*K47</f>
        <v>0.01887084</v>
      </c>
      <c r="P47" s="32" t="s">
        <v>64</v>
      </c>
      <c r="V47" s="36" t="s">
        <v>16</v>
      </c>
      <c r="Z47" s="32" t="s">
        <v>87</v>
      </c>
      <c r="AA47" s="32">
        <v>1101042106001</v>
      </c>
      <c r="AB47" s="32">
        <v>1</v>
      </c>
    </row>
    <row r="48" spans="4:23" ht="12.75">
      <c r="D48" s="44" t="s">
        <v>118</v>
      </c>
      <c r="E48" s="45">
        <f>J48</f>
        <v>0</v>
      </c>
      <c r="H48" s="45">
        <f>SUM(H27:H47)</f>
        <v>0</v>
      </c>
      <c r="I48" s="45">
        <f>SUM(I27:I47)</f>
        <v>0</v>
      </c>
      <c r="J48" s="45">
        <f>SUM(J27:J47)</f>
        <v>0</v>
      </c>
      <c r="L48" s="46">
        <f>SUM(L27:L47)</f>
        <v>20.78588255</v>
      </c>
      <c r="N48" s="47">
        <f>SUM(N27:N47)</f>
        <v>0</v>
      </c>
      <c r="W48" s="37">
        <f>SUM(W27:W47)</f>
        <v>0</v>
      </c>
    </row>
    <row r="50" ht="12.75">
      <c r="B50" s="31" t="s">
        <v>119</v>
      </c>
    </row>
    <row r="51" spans="1:28" ht="12.75">
      <c r="A51" s="29">
        <v>14</v>
      </c>
      <c r="B51" s="30" t="s">
        <v>120</v>
      </c>
      <c r="C51" s="31" t="s">
        <v>121</v>
      </c>
      <c r="D51" s="38" t="s">
        <v>122</v>
      </c>
      <c r="E51" s="33">
        <v>526.431</v>
      </c>
      <c r="F51" s="32" t="s">
        <v>99</v>
      </c>
      <c r="H51" s="34">
        <f>ROUND(E51*G51,2)</f>
        <v>0</v>
      </c>
      <c r="J51" s="34">
        <f>ROUND(E51*G51,2)</f>
        <v>0</v>
      </c>
      <c r="K51" s="35">
        <v>0.06185</v>
      </c>
      <c r="L51" s="35">
        <f>E51*K51</f>
        <v>32.559757350000005</v>
      </c>
      <c r="P51" s="32" t="s">
        <v>64</v>
      </c>
      <c r="V51" s="36" t="s">
        <v>16</v>
      </c>
      <c r="Z51" s="32" t="s">
        <v>123</v>
      </c>
      <c r="AA51" s="32">
        <v>2201010400001</v>
      </c>
      <c r="AB51" s="32">
        <v>1</v>
      </c>
    </row>
    <row r="52" spans="4:22" ht="12.75">
      <c r="D52" s="38" t="s">
        <v>124</v>
      </c>
      <c r="V52" s="36" t="s">
        <v>0</v>
      </c>
    </row>
    <row r="53" spans="1:28" ht="12.75">
      <c r="A53" s="29">
        <v>15</v>
      </c>
      <c r="B53" s="30" t="s">
        <v>120</v>
      </c>
      <c r="C53" s="31" t="s">
        <v>125</v>
      </c>
      <c r="D53" s="38" t="s">
        <v>126</v>
      </c>
      <c r="E53" s="33">
        <v>526.431</v>
      </c>
      <c r="F53" s="32" t="s">
        <v>99</v>
      </c>
      <c r="H53" s="34">
        <f>ROUND(E53*G53,2)</f>
        <v>0</v>
      </c>
      <c r="J53" s="34">
        <f>ROUND(E53*G53,2)</f>
        <v>0</v>
      </c>
      <c r="K53" s="35">
        <v>0.13455</v>
      </c>
      <c r="L53" s="35">
        <f>E53*K53</f>
        <v>70.83129105</v>
      </c>
      <c r="P53" s="32" t="s">
        <v>64</v>
      </c>
      <c r="V53" s="36" t="s">
        <v>16</v>
      </c>
      <c r="Z53" s="32" t="s">
        <v>123</v>
      </c>
      <c r="AA53" s="32">
        <v>2201010400005</v>
      </c>
      <c r="AB53" s="32">
        <v>1</v>
      </c>
    </row>
    <row r="54" spans="1:28" ht="12.75">
      <c r="A54" s="29">
        <v>16</v>
      </c>
      <c r="B54" s="30" t="s">
        <v>120</v>
      </c>
      <c r="C54" s="31" t="s">
        <v>127</v>
      </c>
      <c r="D54" s="38" t="s">
        <v>128</v>
      </c>
      <c r="E54" s="33">
        <v>526.431</v>
      </c>
      <c r="F54" s="32" t="s">
        <v>99</v>
      </c>
      <c r="H54" s="34">
        <f>ROUND(E54*G54,2)</f>
        <v>0</v>
      </c>
      <c r="J54" s="34">
        <f>ROUND(E54*G54,2)</f>
        <v>0</v>
      </c>
      <c r="K54" s="35">
        <v>0.42532</v>
      </c>
      <c r="L54" s="35">
        <f>E54*K54</f>
        <v>223.90163292</v>
      </c>
      <c r="P54" s="32" t="s">
        <v>64</v>
      </c>
      <c r="V54" s="36" t="s">
        <v>16</v>
      </c>
      <c r="Z54" s="32" t="s">
        <v>123</v>
      </c>
      <c r="AA54" s="32">
        <v>2201010400023</v>
      </c>
      <c r="AB54" s="32">
        <v>1</v>
      </c>
    </row>
    <row r="55" spans="4:23" ht="12.75">
      <c r="D55" s="44" t="s">
        <v>129</v>
      </c>
      <c r="E55" s="45">
        <f>J55</f>
        <v>0</v>
      </c>
      <c r="H55" s="45">
        <f>SUM(H50:H54)</f>
        <v>0</v>
      </c>
      <c r="I55" s="45">
        <f>SUM(I50:I54)</f>
        <v>0</v>
      </c>
      <c r="J55" s="45">
        <f>SUM(J50:J54)</f>
        <v>0</v>
      </c>
      <c r="L55" s="46">
        <f>SUM(L50:L54)</f>
        <v>327.29268132000004</v>
      </c>
      <c r="N55" s="47">
        <f>SUM(N50:N54)</f>
        <v>0</v>
      </c>
      <c r="W55" s="37">
        <f>SUM(W50:W54)</f>
        <v>0</v>
      </c>
    </row>
    <row r="57" ht="12.75">
      <c r="B57" s="31" t="s">
        <v>130</v>
      </c>
    </row>
    <row r="58" spans="1:28" ht="25.5">
      <c r="A58" s="29">
        <v>17</v>
      </c>
      <c r="B58" s="30" t="s">
        <v>84</v>
      </c>
      <c r="C58" s="31" t="s">
        <v>131</v>
      </c>
      <c r="D58" s="38" t="s">
        <v>132</v>
      </c>
      <c r="E58" s="33">
        <v>555.147</v>
      </c>
      <c r="F58" s="32" t="s">
        <v>99</v>
      </c>
      <c r="H58" s="34">
        <f>ROUND(E58*G58,2)</f>
        <v>0</v>
      </c>
      <c r="J58" s="34">
        <f>ROUND(E58*G58,2)</f>
        <v>0</v>
      </c>
      <c r="K58" s="35">
        <v>0.49628</v>
      </c>
      <c r="L58" s="35">
        <f>E58*K58</f>
        <v>275.50835316</v>
      </c>
      <c r="P58" s="32" t="s">
        <v>64</v>
      </c>
      <c r="V58" s="36" t="s">
        <v>16</v>
      </c>
      <c r="Z58" s="32" t="s">
        <v>87</v>
      </c>
      <c r="AA58" s="32">
        <v>122201</v>
      </c>
      <c r="AB58" s="32">
        <v>7</v>
      </c>
    </row>
    <row r="59" spans="4:22" ht="12.75">
      <c r="D59" s="38" t="s">
        <v>133</v>
      </c>
      <c r="V59" s="36" t="s">
        <v>0</v>
      </c>
    </row>
    <row r="60" spans="4:22" ht="12.75">
      <c r="D60" s="43" t="s">
        <v>134</v>
      </c>
      <c r="V60" s="36" t="s">
        <v>0</v>
      </c>
    </row>
    <row r="61" spans="1:28" ht="12.75">
      <c r="A61" s="29">
        <v>18</v>
      </c>
      <c r="B61" s="30" t="s">
        <v>84</v>
      </c>
      <c r="C61" s="31" t="s">
        <v>135</v>
      </c>
      <c r="D61" s="38" t="s">
        <v>136</v>
      </c>
      <c r="E61" s="33">
        <v>540.54</v>
      </c>
      <c r="F61" s="32" t="s">
        <v>99</v>
      </c>
      <c r="H61" s="34">
        <f>ROUND(E61*G61,2)</f>
        <v>0</v>
      </c>
      <c r="J61" s="34">
        <f>ROUND(E61*G61,2)</f>
        <v>0</v>
      </c>
      <c r="K61" s="35">
        <v>0.00012</v>
      </c>
      <c r="L61" s="35">
        <f>E61*K61</f>
        <v>0.0648648</v>
      </c>
      <c r="P61" s="32" t="s">
        <v>64</v>
      </c>
      <c r="V61" s="36" t="s">
        <v>16</v>
      </c>
      <c r="Z61" s="32" t="s">
        <v>137</v>
      </c>
      <c r="AA61" s="32" t="s">
        <v>64</v>
      </c>
      <c r="AB61" s="32">
        <v>1</v>
      </c>
    </row>
    <row r="62" spans="1:28" ht="25.5">
      <c r="A62" s="29">
        <v>19</v>
      </c>
      <c r="B62" s="30" t="s">
        <v>84</v>
      </c>
      <c r="C62" s="31" t="s">
        <v>138</v>
      </c>
      <c r="D62" s="38" t="s">
        <v>139</v>
      </c>
      <c r="E62" s="33">
        <v>540.54</v>
      </c>
      <c r="F62" s="32" t="s">
        <v>99</v>
      </c>
      <c r="H62" s="34">
        <f>ROUND(E62*G62,2)</f>
        <v>0</v>
      </c>
      <c r="J62" s="34">
        <f>ROUND(E62*G62,2)</f>
        <v>0</v>
      </c>
      <c r="K62" s="35">
        <v>0.0035</v>
      </c>
      <c r="L62" s="35">
        <f>E62*K62</f>
        <v>1.8918899999999998</v>
      </c>
      <c r="P62" s="32" t="s">
        <v>64</v>
      </c>
      <c r="V62" s="36" t="s">
        <v>16</v>
      </c>
      <c r="Z62" s="32" t="s">
        <v>137</v>
      </c>
      <c r="AA62" s="32" t="s">
        <v>64</v>
      </c>
      <c r="AB62" s="32">
        <v>1</v>
      </c>
    </row>
    <row r="63" spans="4:22" ht="12.75">
      <c r="D63" s="38" t="s">
        <v>140</v>
      </c>
      <c r="V63" s="36" t="s">
        <v>0</v>
      </c>
    </row>
    <row r="64" spans="4:23" ht="12.75">
      <c r="D64" s="44" t="s">
        <v>141</v>
      </c>
      <c r="E64" s="45">
        <f>J64</f>
        <v>0</v>
      </c>
      <c r="H64" s="45">
        <f>SUM(H57:H63)</f>
        <v>0</v>
      </c>
      <c r="I64" s="45">
        <f>SUM(I57:I63)</f>
        <v>0</v>
      </c>
      <c r="J64" s="45">
        <f>SUM(J57:J63)</f>
        <v>0</v>
      </c>
      <c r="L64" s="46">
        <f>SUM(L57:L63)</f>
        <v>277.46510796</v>
      </c>
      <c r="N64" s="47">
        <f>SUM(N57:N63)</f>
        <v>0</v>
      </c>
      <c r="W64" s="37">
        <f>SUM(W57:W63)</f>
        <v>0</v>
      </c>
    </row>
    <row r="66" ht="12.75">
      <c r="B66" s="31" t="s">
        <v>142</v>
      </c>
    </row>
    <row r="67" spans="1:28" ht="38.25">
      <c r="A67" s="29">
        <v>20</v>
      </c>
      <c r="B67" s="30" t="s">
        <v>143</v>
      </c>
      <c r="C67" s="31" t="s">
        <v>144</v>
      </c>
      <c r="D67" s="38" t="s">
        <v>145</v>
      </c>
      <c r="E67" s="33">
        <v>1</v>
      </c>
      <c r="F67" s="32" t="s">
        <v>146</v>
      </c>
      <c r="H67" s="34">
        <f>ROUND(E67*G67,2)</f>
        <v>0</v>
      </c>
      <c r="J67" s="34">
        <f>ROUND(E67*G67,2)</f>
        <v>0</v>
      </c>
      <c r="P67" s="32" t="s">
        <v>64</v>
      </c>
      <c r="V67" s="36" t="s">
        <v>16</v>
      </c>
      <c r="Z67" s="32" t="s">
        <v>147</v>
      </c>
      <c r="AA67" s="32" t="s">
        <v>64</v>
      </c>
      <c r="AB67" s="32">
        <v>7</v>
      </c>
    </row>
    <row r="68" spans="1:28" ht="12.75">
      <c r="A68" s="29">
        <v>21</v>
      </c>
      <c r="B68" s="30" t="s">
        <v>120</v>
      </c>
      <c r="C68" s="31" t="s">
        <v>148</v>
      </c>
      <c r="D68" s="38" t="s">
        <v>149</v>
      </c>
      <c r="E68" s="33">
        <v>625.544</v>
      </c>
      <c r="F68" s="32" t="s">
        <v>111</v>
      </c>
      <c r="H68" s="34">
        <f>ROUND(E68*G68,2)</f>
        <v>0</v>
      </c>
      <c r="J68" s="34">
        <f>ROUND(E68*G68,2)</f>
        <v>0</v>
      </c>
      <c r="P68" s="32" t="s">
        <v>64</v>
      </c>
      <c r="V68" s="36" t="s">
        <v>16</v>
      </c>
      <c r="Z68" s="32" t="s">
        <v>150</v>
      </c>
      <c r="AA68" s="32">
        <v>2299220200101</v>
      </c>
      <c r="AB68" s="32">
        <v>1</v>
      </c>
    </row>
    <row r="69" spans="4:23" ht="12.75">
      <c r="D69" s="44" t="s">
        <v>151</v>
      </c>
      <c r="E69" s="45">
        <f>J69</f>
        <v>0</v>
      </c>
      <c r="H69" s="45">
        <f>SUM(H66:H68)</f>
        <v>0</v>
      </c>
      <c r="I69" s="45">
        <f>SUM(I66:I68)</f>
        <v>0</v>
      </c>
      <c r="J69" s="45">
        <f>SUM(J66:J68)</f>
        <v>0</v>
      </c>
      <c r="L69" s="46">
        <f>SUM(L66:L68)</f>
        <v>0</v>
      </c>
      <c r="N69" s="47">
        <f>SUM(N66:N68)</f>
        <v>0</v>
      </c>
      <c r="W69" s="37">
        <f>SUM(W66:W68)</f>
        <v>0</v>
      </c>
    </row>
    <row r="71" spans="4:23" ht="12.75">
      <c r="D71" s="44" t="s">
        <v>152</v>
      </c>
      <c r="E71" s="47">
        <f>J71</f>
        <v>0</v>
      </c>
      <c r="H71" s="45">
        <f>+H25+H48+H55+H64+H69</f>
        <v>0</v>
      </c>
      <c r="I71" s="45">
        <f>+I25+I48+I55+I64+I69</f>
        <v>0</v>
      </c>
      <c r="J71" s="45">
        <f>+J25+J48+J55+J64+J69</f>
        <v>0</v>
      </c>
      <c r="L71" s="46">
        <f>+L25+L48+L55+L64+L69</f>
        <v>625.54367183</v>
      </c>
      <c r="N71" s="47">
        <f>+N25+N48+N55+N64+N69</f>
        <v>0</v>
      </c>
      <c r="W71" s="37">
        <f>+W25+W48+W55+W64+W69</f>
        <v>0</v>
      </c>
    </row>
    <row r="73" ht="12.75">
      <c r="B73" s="42" t="s">
        <v>153</v>
      </c>
    </row>
    <row r="74" ht="12.75">
      <c r="B74" s="31" t="s">
        <v>154</v>
      </c>
    </row>
    <row r="75" spans="1:28" ht="12.75">
      <c r="A75" s="29">
        <v>22</v>
      </c>
      <c r="B75" s="30" t="s">
        <v>155</v>
      </c>
      <c r="C75" s="31" t="s">
        <v>156</v>
      </c>
      <c r="D75" s="38" t="s">
        <v>157</v>
      </c>
      <c r="E75" s="33">
        <v>30</v>
      </c>
      <c r="F75" s="32" t="s">
        <v>158</v>
      </c>
      <c r="H75" s="34">
        <f>ROUND(E75*G75,2)</f>
        <v>0</v>
      </c>
      <c r="J75" s="34">
        <f>ROUND(E75*G75,2)</f>
        <v>0</v>
      </c>
      <c r="K75" s="35">
        <v>0.00015</v>
      </c>
      <c r="L75" s="35">
        <f>E75*K75</f>
        <v>0.0045</v>
      </c>
      <c r="P75" s="32" t="s">
        <v>64</v>
      </c>
      <c r="V75" s="36" t="s">
        <v>159</v>
      </c>
      <c r="Z75" s="32" t="s">
        <v>160</v>
      </c>
      <c r="AA75" s="32" t="s">
        <v>64</v>
      </c>
      <c r="AB75" s="32">
        <v>7</v>
      </c>
    </row>
    <row r="76" spans="4:22" ht="12.75">
      <c r="D76" s="43" t="s">
        <v>161</v>
      </c>
      <c r="V76" s="36" t="s">
        <v>0</v>
      </c>
    </row>
    <row r="77" spans="1:28" ht="25.5">
      <c r="A77" s="29">
        <v>23</v>
      </c>
      <c r="B77" s="30" t="s">
        <v>155</v>
      </c>
      <c r="C77" s="31" t="s">
        <v>162</v>
      </c>
      <c r="D77" s="38" t="s">
        <v>163</v>
      </c>
      <c r="E77" s="33">
        <v>776</v>
      </c>
      <c r="F77" s="32" t="s">
        <v>164</v>
      </c>
      <c r="H77" s="34">
        <f>ROUND(E77*G77,2)</f>
        <v>0</v>
      </c>
      <c r="J77" s="34">
        <f>ROUND(E77*G77,2)</f>
        <v>0</v>
      </c>
      <c r="K77" s="35">
        <v>5E-05</v>
      </c>
      <c r="L77" s="35">
        <f>E77*K77</f>
        <v>0.0388</v>
      </c>
      <c r="P77" s="32" t="s">
        <v>64</v>
      </c>
      <c r="V77" s="36" t="s">
        <v>159</v>
      </c>
      <c r="Z77" s="32" t="s">
        <v>160</v>
      </c>
      <c r="AA77" s="32">
        <v>6712080000004</v>
      </c>
      <c r="AB77" s="32">
        <v>1</v>
      </c>
    </row>
    <row r="78" spans="4:22" ht="25.5">
      <c r="D78" s="43" t="s">
        <v>165</v>
      </c>
      <c r="V78" s="36" t="s">
        <v>0</v>
      </c>
    </row>
    <row r="79" spans="4:22" ht="12.75">
      <c r="D79" s="43" t="s">
        <v>166</v>
      </c>
      <c r="V79" s="36" t="s">
        <v>0</v>
      </c>
    </row>
    <row r="80" spans="1:28" ht="12.75">
      <c r="A80" s="29">
        <v>24</v>
      </c>
      <c r="B80" s="30" t="s">
        <v>167</v>
      </c>
      <c r="C80" s="31" t="s">
        <v>168</v>
      </c>
      <c r="D80" s="38" t="s">
        <v>169</v>
      </c>
      <c r="E80" s="33">
        <v>776</v>
      </c>
      <c r="F80" s="32" t="s">
        <v>164</v>
      </c>
      <c r="I80" s="34">
        <f>ROUND(E80*G80,2)</f>
        <v>0</v>
      </c>
      <c r="J80" s="34">
        <f>ROUND(E80*G80,2)</f>
        <v>0</v>
      </c>
      <c r="K80" s="35">
        <v>0.001</v>
      </c>
      <c r="L80" s="35">
        <f>E80*K80</f>
        <v>0.776</v>
      </c>
      <c r="P80" s="32" t="s">
        <v>64</v>
      </c>
      <c r="V80" s="36" t="s">
        <v>15</v>
      </c>
      <c r="Z80" s="32" t="s">
        <v>170</v>
      </c>
      <c r="AA80" s="32" t="s">
        <v>64</v>
      </c>
      <c r="AB80" s="32">
        <v>8</v>
      </c>
    </row>
    <row r="81" spans="1:28" ht="25.5">
      <c r="A81" s="29">
        <v>25</v>
      </c>
      <c r="B81" s="30" t="s">
        <v>155</v>
      </c>
      <c r="C81" s="31" t="s">
        <v>171</v>
      </c>
      <c r="D81" s="38" t="s">
        <v>172</v>
      </c>
      <c r="F81" s="32" t="s">
        <v>173</v>
      </c>
      <c r="H81" s="34">
        <f>ROUND(E81*G81,2)</f>
        <v>0</v>
      </c>
      <c r="J81" s="34">
        <f>ROUND(E81*G81,2)</f>
        <v>0</v>
      </c>
      <c r="P81" s="32" t="s">
        <v>64</v>
      </c>
      <c r="V81" s="36" t="s">
        <v>159</v>
      </c>
      <c r="Z81" s="32" t="s">
        <v>160</v>
      </c>
      <c r="AA81" s="32">
        <v>6799670001603</v>
      </c>
      <c r="AB81" s="32">
        <v>1</v>
      </c>
    </row>
    <row r="82" spans="4:23" ht="12.75">
      <c r="D82" s="44" t="s">
        <v>174</v>
      </c>
      <c r="E82" s="45">
        <f>J82</f>
        <v>0</v>
      </c>
      <c r="H82" s="45">
        <f>SUM(H73:H81)</f>
        <v>0</v>
      </c>
      <c r="I82" s="45">
        <f>SUM(I73:I81)</f>
        <v>0</v>
      </c>
      <c r="J82" s="45">
        <f>SUM(J73:J81)</f>
        <v>0</v>
      </c>
      <c r="L82" s="46">
        <f>SUM(L73:L81)</f>
        <v>0.8193</v>
      </c>
      <c r="N82" s="47">
        <f>SUM(N73:N81)</f>
        <v>0</v>
      </c>
      <c r="W82" s="37">
        <f>SUM(W73:W81)</f>
        <v>0</v>
      </c>
    </row>
    <row r="84" ht="12.75">
      <c r="B84" s="31" t="s">
        <v>175</v>
      </c>
    </row>
    <row r="85" spans="1:28" ht="12.75">
      <c r="A85" s="29">
        <v>26</v>
      </c>
      <c r="B85" s="30" t="s">
        <v>176</v>
      </c>
      <c r="C85" s="31" t="s">
        <v>177</v>
      </c>
      <c r="D85" s="38" t="s">
        <v>178</v>
      </c>
      <c r="E85" s="33">
        <v>50.44</v>
      </c>
      <c r="F85" s="32" t="s">
        <v>99</v>
      </c>
      <c r="H85" s="34">
        <f>ROUND(E85*G85,2)</f>
        <v>0</v>
      </c>
      <c r="J85" s="34">
        <f>ROUND(E85*G85,2)</f>
        <v>0</v>
      </c>
      <c r="K85" s="35">
        <v>0.0002</v>
      </c>
      <c r="L85" s="35">
        <f>E85*K85</f>
        <v>0.010088</v>
      </c>
      <c r="P85" s="32" t="s">
        <v>64</v>
      </c>
      <c r="V85" s="36" t="s">
        <v>159</v>
      </c>
      <c r="Z85" s="32" t="s">
        <v>179</v>
      </c>
      <c r="AA85" s="32" t="s">
        <v>64</v>
      </c>
      <c r="AB85" s="32">
        <v>7</v>
      </c>
    </row>
    <row r="86" spans="4:22" ht="12.75">
      <c r="D86" s="43" t="s">
        <v>180</v>
      </c>
      <c r="V86" s="36" t="s">
        <v>0</v>
      </c>
    </row>
    <row r="87" spans="4:23" ht="12.75">
      <c r="D87" s="44" t="s">
        <v>181</v>
      </c>
      <c r="E87" s="45">
        <f>J87</f>
        <v>0</v>
      </c>
      <c r="H87" s="45">
        <f>SUM(H84:H86)</f>
        <v>0</v>
      </c>
      <c r="I87" s="45">
        <f>SUM(I84:I86)</f>
        <v>0</v>
      </c>
      <c r="J87" s="45">
        <f>SUM(J84:J86)</f>
        <v>0</v>
      </c>
      <c r="L87" s="46">
        <f>SUM(L84:L86)</f>
        <v>0.010088</v>
      </c>
      <c r="N87" s="47">
        <f>SUM(N84:N86)</f>
        <v>0</v>
      </c>
      <c r="W87" s="37">
        <f>SUM(W84:W86)</f>
        <v>0</v>
      </c>
    </row>
    <row r="89" ht="12.75">
      <c r="B89" s="31" t="s">
        <v>182</v>
      </c>
    </row>
    <row r="90" spans="1:28" ht="25.5">
      <c r="A90" s="29">
        <v>27</v>
      </c>
      <c r="B90" s="30" t="s">
        <v>183</v>
      </c>
      <c r="C90" s="31" t="s">
        <v>184</v>
      </c>
      <c r="D90" s="38" t="s">
        <v>185</v>
      </c>
      <c r="E90" s="33">
        <v>75</v>
      </c>
      <c r="F90" s="32" t="s">
        <v>158</v>
      </c>
      <c r="H90" s="34">
        <f>ROUND(E90*G90,2)</f>
        <v>0</v>
      </c>
      <c r="J90" s="34">
        <f>ROUND(E90*G90,2)</f>
        <v>0</v>
      </c>
      <c r="P90" s="32" t="s">
        <v>64</v>
      </c>
      <c r="V90" s="36" t="s">
        <v>159</v>
      </c>
      <c r="Z90" s="32" t="s">
        <v>186</v>
      </c>
      <c r="AA90" s="32" t="s">
        <v>64</v>
      </c>
      <c r="AB90" s="32">
        <v>7</v>
      </c>
    </row>
    <row r="91" spans="1:28" ht="12.75">
      <c r="A91" s="29">
        <v>28</v>
      </c>
      <c r="B91" s="30" t="s">
        <v>183</v>
      </c>
      <c r="C91" s="31" t="s">
        <v>187</v>
      </c>
      <c r="D91" s="38" t="s">
        <v>188</v>
      </c>
      <c r="E91" s="33">
        <v>348</v>
      </c>
      <c r="F91" s="32" t="s">
        <v>99</v>
      </c>
      <c r="H91" s="34">
        <f>ROUND(E91*G91,2)</f>
        <v>0</v>
      </c>
      <c r="J91" s="34">
        <f>ROUND(E91*G91,2)</f>
        <v>0</v>
      </c>
      <c r="P91" s="32" t="s">
        <v>64</v>
      </c>
      <c r="V91" s="36" t="s">
        <v>159</v>
      </c>
      <c r="Z91" s="32" t="s">
        <v>186</v>
      </c>
      <c r="AA91" s="32" t="s">
        <v>64</v>
      </c>
      <c r="AB91" s="32">
        <v>7</v>
      </c>
    </row>
    <row r="92" spans="1:28" ht="12.75">
      <c r="A92" s="29">
        <v>29</v>
      </c>
      <c r="B92" s="30" t="s">
        <v>183</v>
      </c>
      <c r="C92" s="31" t="s">
        <v>189</v>
      </c>
      <c r="D92" s="38" t="s">
        <v>190</v>
      </c>
      <c r="E92" s="33">
        <v>2</v>
      </c>
      <c r="F92" s="32" t="s">
        <v>108</v>
      </c>
      <c r="H92" s="34">
        <f>ROUND(E92*G92,2)</f>
        <v>0</v>
      </c>
      <c r="J92" s="34">
        <f>ROUND(E92*G92,2)</f>
        <v>0</v>
      </c>
      <c r="P92" s="32" t="s">
        <v>64</v>
      </c>
      <c r="V92" s="36" t="s">
        <v>159</v>
      </c>
      <c r="Z92" s="32" t="s">
        <v>186</v>
      </c>
      <c r="AA92" s="32" t="s">
        <v>64</v>
      </c>
      <c r="AB92" s="32">
        <v>7</v>
      </c>
    </row>
    <row r="93" spans="1:28" ht="12.75">
      <c r="A93" s="29">
        <v>30</v>
      </c>
      <c r="B93" s="30" t="s">
        <v>183</v>
      </c>
      <c r="C93" s="31" t="s">
        <v>191</v>
      </c>
      <c r="D93" s="38" t="s">
        <v>192</v>
      </c>
      <c r="E93" s="33">
        <v>2</v>
      </c>
      <c r="F93" s="32" t="s">
        <v>108</v>
      </c>
      <c r="H93" s="34">
        <f>ROUND(E93*G93,2)</f>
        <v>0</v>
      </c>
      <c r="J93" s="34">
        <f>ROUND(E93*G93,2)</f>
        <v>0</v>
      </c>
      <c r="P93" s="32" t="s">
        <v>64</v>
      </c>
      <c r="V93" s="36" t="s">
        <v>159</v>
      </c>
      <c r="Z93" s="32" t="s">
        <v>186</v>
      </c>
      <c r="AA93" s="32" t="s">
        <v>64</v>
      </c>
      <c r="AB93" s="32">
        <v>7</v>
      </c>
    </row>
    <row r="94" spans="1:28" ht="12.75">
      <c r="A94" s="29">
        <v>31</v>
      </c>
      <c r="B94" s="30" t="s">
        <v>183</v>
      </c>
      <c r="C94" s="31" t="s">
        <v>193</v>
      </c>
      <c r="D94" s="38" t="s">
        <v>194</v>
      </c>
      <c r="E94" s="33">
        <v>1</v>
      </c>
      <c r="F94" s="32" t="s">
        <v>195</v>
      </c>
      <c r="H94" s="34">
        <f>ROUND(E94*G94,2)</f>
        <v>0</v>
      </c>
      <c r="J94" s="34">
        <f>ROUND(E94*G94,2)</f>
        <v>0</v>
      </c>
      <c r="P94" s="32" t="s">
        <v>64</v>
      </c>
      <c r="V94" s="36" t="s">
        <v>159</v>
      </c>
      <c r="Z94" s="32" t="s">
        <v>186</v>
      </c>
      <c r="AA94" s="32" t="s">
        <v>64</v>
      </c>
      <c r="AB94" s="32">
        <v>7</v>
      </c>
    </row>
    <row r="95" spans="4:23" ht="12.75">
      <c r="D95" s="44" t="s">
        <v>196</v>
      </c>
      <c r="E95" s="45">
        <f>J95</f>
        <v>0</v>
      </c>
      <c r="H95" s="45">
        <f>SUM(H89:H94)</f>
        <v>0</v>
      </c>
      <c r="I95" s="45">
        <f>SUM(I89:I94)</f>
        <v>0</v>
      </c>
      <c r="J95" s="45">
        <f>SUM(J89:J94)</f>
        <v>0</v>
      </c>
      <c r="L95" s="46">
        <f>SUM(L89:L94)</f>
        <v>0</v>
      </c>
      <c r="N95" s="47">
        <f>SUM(N89:N94)</f>
        <v>0</v>
      </c>
      <c r="W95" s="37">
        <f>SUM(W89:W94)</f>
        <v>0</v>
      </c>
    </row>
    <row r="97" spans="4:23" ht="12.75">
      <c r="D97" s="44" t="s">
        <v>197</v>
      </c>
      <c r="E97" s="45">
        <f>J97</f>
        <v>0</v>
      </c>
      <c r="H97" s="45">
        <f>+H82+H87+H95</f>
        <v>0</v>
      </c>
      <c r="I97" s="45">
        <f>+I82+I87+I95</f>
        <v>0</v>
      </c>
      <c r="J97" s="45">
        <f>+J82+J87+J95</f>
        <v>0</v>
      </c>
      <c r="L97" s="46">
        <f>+L82+L87+L95</f>
        <v>0.829388</v>
      </c>
      <c r="N97" s="47">
        <f>+N82+N87+N95</f>
        <v>0</v>
      </c>
      <c r="W97" s="37">
        <f>+W82+W87+W95</f>
        <v>0</v>
      </c>
    </row>
    <row r="99" spans="4:23" ht="12.75">
      <c r="D99" s="48" t="s">
        <v>198</v>
      </c>
      <c r="E99" s="45">
        <f>J99</f>
        <v>0</v>
      </c>
      <c r="H99" s="45">
        <f>+H71+H97</f>
        <v>0</v>
      </c>
      <c r="I99" s="45">
        <f>+I71+I97</f>
        <v>0</v>
      </c>
      <c r="J99" s="45">
        <f>+J71+J97</f>
        <v>0</v>
      </c>
      <c r="L99" s="46">
        <f>+L71+L97</f>
        <v>626.37305983</v>
      </c>
      <c r="N99" s="47">
        <f>+N71+N97</f>
        <v>0</v>
      </c>
      <c r="W99" s="37">
        <f>+W71+W97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2015-09-11T14:19:46Z</cp:lastPrinted>
  <dcterms:created xsi:type="dcterms:W3CDTF">1999-04-06T07:39:42Z</dcterms:created>
  <dcterms:modified xsi:type="dcterms:W3CDTF">2017-11-14T13:04:41Z</dcterms:modified>
  <cp:category/>
  <cp:version/>
  <cp:contentType/>
  <cp:contentStatus/>
</cp:coreProperties>
</file>